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CIRD\SYB\2021\Final Table\SYB V3\Chapter 8 - Transport and communication\"/>
    </mc:Choice>
  </mc:AlternateContent>
  <xr:revisionPtr revIDLastSave="0" documentId="13_ncr:1_{603009CF-FBFE-453A-ABDB-4F6452E37398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new" sheetId="2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9" i="2" l="1"/>
  <c r="N7" i="2"/>
  <c r="N4" i="2"/>
  <c r="N10" i="2"/>
  <c r="N16" i="2"/>
  <c r="N3" i="2"/>
  <c r="J10" i="2"/>
  <c r="K10" i="2"/>
  <c r="L10" i="2"/>
  <c r="I10" i="2"/>
  <c r="M10" i="2"/>
  <c r="K19" i="2"/>
  <c r="E12" i="2"/>
  <c r="M16" i="2"/>
  <c r="M19" i="2"/>
  <c r="H4" i="2"/>
  <c r="H12" i="2"/>
  <c r="F4" i="2"/>
  <c r="F12" i="2"/>
  <c r="B4" i="2"/>
</calcChain>
</file>

<file path=xl/sharedStrings.xml><?xml version="1.0" encoding="utf-8"?>
<sst xmlns="http://schemas.openxmlformats.org/spreadsheetml/2006/main" count="50" uniqueCount="22">
  <si>
    <t>Type of Call</t>
  </si>
  <si>
    <t>India</t>
  </si>
  <si>
    <t>Other</t>
  </si>
  <si>
    <t>Fixed Line Trunk Circuit</t>
  </si>
  <si>
    <t>Total calls</t>
  </si>
  <si>
    <t>Integrated Services digital network user part(ISUP)</t>
  </si>
  <si>
    <t>Primary rate access (PRA)</t>
  </si>
  <si>
    <t>National</t>
  </si>
  <si>
    <t>International</t>
  </si>
  <si>
    <t>Session Initiation Protocol (SIP)</t>
  </si>
  <si>
    <t>Revenue (Nu.in Milllion)</t>
  </si>
  <si>
    <t>…</t>
  </si>
  <si>
    <t>Revenue are from fixed line Calls only.</t>
  </si>
  <si>
    <t>Note: Till 2019, Fixed line Trunk circuit includes National ISUP and PRA.From 2020, it includes ISUP,PRA and SIP.</t>
  </si>
  <si>
    <t>Table 8.4.2: Number of Fixed line Calls and Revenue Earned, 2016 - 2020</t>
  </si>
  <si>
    <r>
      <t xml:space="preserve"> </t>
    </r>
    <r>
      <rPr>
        <i/>
        <vertAlign val="superscript"/>
        <sz val="9"/>
        <color theme="1"/>
        <rFont val="Sylfaen"/>
        <family val="1"/>
      </rPr>
      <t xml:space="preserve">1 </t>
    </r>
    <r>
      <rPr>
        <i/>
        <sz val="9"/>
        <color theme="1"/>
        <rFont val="Sylfaen"/>
        <family val="1"/>
      </rPr>
      <t>Due to space constraints in BT system, they have data for 9 months only (April till December) for both India &amp; Other  under International calls.</t>
    </r>
  </si>
  <si>
    <t>Connection Capacity</t>
  </si>
  <si>
    <t>Fixed Line Connections</t>
  </si>
  <si>
    <t>Domestic Calls</t>
  </si>
  <si>
    <r>
      <t xml:space="preserve">International Calls </t>
    </r>
    <r>
      <rPr>
        <b/>
        <vertAlign val="superscript"/>
        <sz val="10"/>
        <color theme="1"/>
        <rFont val="Sylfaen"/>
        <family val="1"/>
      </rPr>
      <t>1</t>
    </r>
  </si>
  <si>
    <t>Connect capacity refers to total number of port available in a access gateway. For 2020, the data for "Fixed Line Trunk Circuit" is as of August 2021.</t>
  </si>
  <si>
    <t>Source: Bhutan Telecom Limited.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</si>
</sst>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_)"/>
    <numFmt numFmtId="165" formatCode="_(* #,##0_);_(* \(#,##0\);_(* &quot;-&quot;??_);_(@_)"/>
    <numFmt numFmtId="166" formatCode="_(* #,##0.000_);_(* \(#,##0.00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i/>
      <sz val="10"/>
      <name val="Sylfaen"/>
      <family val="1"/>
    </font>
    <font>
      <i/>
      <sz val="8.5"/>
      <name val="Sylfaen"/>
      <family val="1"/>
    </font>
    <font>
      <i/>
      <sz val="9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b/>
      <vertAlign val="superscript"/>
      <sz val="10"/>
      <color theme="1"/>
      <name val="Sylfaen"/>
      <family val="1"/>
    </font>
    <font>
      <sz val="11"/>
      <color theme="1"/>
      <name val="Sylfaen"/>
      <family val="1"/>
    </font>
    <font>
      <sz val="10"/>
      <color rgb="FF000000"/>
      <name val="Sylfaen"/>
      <family val="1"/>
    </font>
    <font>
      <i/>
      <sz val="11"/>
      <color theme="1"/>
      <name val="Sylfaen"/>
      <family val="1"/>
    </font>
    <font>
      <b/>
      <sz val="11"/>
      <color theme="1"/>
      <name val="Sylfaen"/>
      <family val="1"/>
    </font>
    <font>
      <b/>
      <sz val="11"/>
      <name val="Sylfaen"/>
      <family val="1"/>
    </font>
    <font>
      <b/>
      <sz val="12"/>
      <name val="Calibri"/>
      <family val="2"/>
      <scheme val="minor"/>
    </font>
    <font>
      <i/>
      <sz val="9"/>
      <color theme="1"/>
      <name val="Sylfaen"/>
      <family val="1"/>
    </font>
    <font>
      <i/>
      <vertAlign val="superscript"/>
      <sz val="9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8">
    <xf numFmtId="0" fontId="0" fillId="0" borderId="0" xfId="0"/>
    <xf numFmtId="37" fontId="4" fillId="0" borderId="0" xfId="0" applyNumberFormat="1" applyFont="1" applyBorder="1" applyAlignment="1" applyProtection="1">
      <alignment horizontal="left"/>
    </xf>
    <xf numFmtId="37" fontId="5" fillId="0" borderId="0" xfId="0" applyNumberFormat="1" applyFont="1" applyBorder="1" applyAlignment="1" applyProtection="1">
      <alignment horizontal="left"/>
    </xf>
    <xf numFmtId="165" fontId="2" fillId="0" borderId="0" xfId="1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 applyProtection="1">
      <alignment horizontal="left" vertical="center"/>
    </xf>
    <xf numFmtId="0" fontId="2" fillId="2" borderId="1" xfId="0" applyFont="1" applyFill="1" applyBorder="1" applyAlignment="1">
      <alignment horizontal="right" vertical="center"/>
    </xf>
    <xf numFmtId="165" fontId="2" fillId="0" borderId="0" xfId="1" applyNumberFormat="1" applyFont="1" applyFill="1" applyBorder="1"/>
    <xf numFmtId="43" fontId="2" fillId="0" borderId="0" xfId="1" applyNumberFormat="1" applyFont="1" applyFill="1" applyBorder="1"/>
    <xf numFmtId="164" fontId="2" fillId="0" borderId="0" xfId="0" applyNumberFormat="1" applyFont="1" applyFill="1" applyBorder="1" applyAlignment="1" applyProtection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165" fontId="3" fillId="0" borderId="0" xfId="1" applyNumberFormat="1" applyFont="1" applyFill="1" applyBorder="1" applyAlignment="1"/>
    <xf numFmtId="165" fontId="3" fillId="0" borderId="0" xfId="1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 applyProtection="1">
      <alignment horizontal="left" indent="1"/>
    </xf>
    <xf numFmtId="165" fontId="3" fillId="0" borderId="1" xfId="1" applyNumberFormat="1" applyFont="1" applyBorder="1" applyAlignment="1"/>
    <xf numFmtId="165" fontId="2" fillId="0" borderId="1" xfId="1" applyNumberFormat="1" applyFont="1" applyFill="1" applyBorder="1" applyAlignment="1">
      <alignment horizontal="right"/>
    </xf>
    <xf numFmtId="165" fontId="2" fillId="0" borderId="1" xfId="1" applyNumberFormat="1" applyFont="1" applyFill="1" applyBorder="1"/>
    <xf numFmtId="43" fontId="2" fillId="0" borderId="1" xfId="1" applyNumberFormat="1" applyFont="1" applyFill="1" applyBorder="1"/>
    <xf numFmtId="0" fontId="6" fillId="0" borderId="0" xfId="0" applyFont="1" applyBorder="1" applyAlignment="1"/>
    <xf numFmtId="0" fontId="6" fillId="0" borderId="0" xfId="0" applyFont="1" applyFill="1" applyBorder="1" applyAlignment="1"/>
    <xf numFmtId="0" fontId="6" fillId="0" borderId="0" xfId="0" applyFont="1" applyBorder="1" applyAlignment="1">
      <alignment horizontal="left" indent="3"/>
    </xf>
    <xf numFmtId="165" fontId="3" fillId="0" borderId="1" xfId="1" applyNumberFormat="1" applyFont="1" applyFill="1" applyBorder="1" applyAlignment="1" applyProtection="1">
      <alignment horizontal="right"/>
    </xf>
    <xf numFmtId="165" fontId="3" fillId="0" borderId="1" xfId="1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0" xfId="0" applyFont="1"/>
    <xf numFmtId="0" fontId="10" fillId="0" borderId="1" xfId="0" applyFont="1" applyBorder="1"/>
    <xf numFmtId="0" fontId="12" fillId="0" borderId="0" xfId="0" applyFont="1"/>
    <xf numFmtId="3" fontId="10" fillId="0" borderId="0" xfId="0" applyNumberFormat="1" applyFont="1" applyFill="1" applyBorder="1" applyAlignment="1"/>
    <xf numFmtId="0" fontId="2" fillId="2" borderId="4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43" fontId="2" fillId="0" borderId="0" xfId="1" applyNumberFormat="1" applyFont="1" applyFill="1" applyBorder="1" applyAlignment="1"/>
    <xf numFmtId="0" fontId="10" fillId="0" borderId="0" xfId="0" applyFont="1" applyAlignment="1"/>
    <xf numFmtId="0" fontId="13" fillId="0" borderId="0" xfId="0" applyFont="1"/>
    <xf numFmtId="0" fontId="15" fillId="0" borderId="0" xfId="0" applyFont="1"/>
    <xf numFmtId="0" fontId="14" fillId="0" borderId="0" xfId="0" applyFont="1" applyAlignment="1">
      <alignment vertical="center" wrapText="1"/>
    </xf>
    <xf numFmtId="3" fontId="14" fillId="0" borderId="0" xfId="0" applyNumberFormat="1" applyFont="1" applyAlignment="1">
      <alignment vertical="center" wrapText="1"/>
    </xf>
    <xf numFmtId="0" fontId="16" fillId="0" borderId="0" xfId="0" applyFont="1" applyAlignment="1">
      <alignment horizontal="left" indent="3"/>
    </xf>
    <xf numFmtId="0" fontId="13" fillId="0" borderId="0" xfId="0" applyFont="1" applyAlignment="1">
      <alignment horizontal="justify" vertical="center"/>
    </xf>
    <xf numFmtId="0" fontId="13" fillId="0" borderId="0" xfId="0" applyFont="1" applyAlignment="1">
      <alignment horizontal="center" wrapText="1"/>
    </xf>
    <xf numFmtId="0" fontId="6" fillId="0" borderId="2" xfId="0" applyFont="1" applyBorder="1" applyAlignment="1">
      <alignment horizontal="left"/>
    </xf>
    <xf numFmtId="0" fontId="6" fillId="0" borderId="0" xfId="0" applyFont="1" applyBorder="1" applyAlignment="1">
      <alignment horizontal="left" indent="4"/>
    </xf>
    <xf numFmtId="164" fontId="2" fillId="0" borderId="0" xfId="0" applyNumberFormat="1" applyFont="1" applyBorder="1" applyAlignment="1" applyProtection="1">
      <alignment horizontal="left"/>
    </xf>
    <xf numFmtId="165" fontId="3" fillId="0" borderId="1" xfId="1" applyNumberFormat="1" applyFont="1" applyFill="1" applyBorder="1" applyAlignment="1">
      <alignment horizontal="right" vertical="center"/>
    </xf>
    <xf numFmtId="165" fontId="3" fillId="0" borderId="1" xfId="1" applyNumberFormat="1" applyFont="1" applyFill="1" applyBorder="1" applyAlignment="1">
      <alignment horizontal="center" vertical="center"/>
    </xf>
    <xf numFmtId="165" fontId="3" fillId="0" borderId="3" xfId="1" applyNumberFormat="1" applyFont="1" applyFill="1" applyBorder="1" applyAlignment="1">
      <alignment horizontal="center" vertical="center"/>
    </xf>
    <xf numFmtId="3" fontId="10" fillId="0" borderId="1" xfId="0" applyNumberFormat="1" applyFont="1" applyFill="1" applyBorder="1" applyAlignment="1">
      <alignment vertical="center"/>
    </xf>
    <xf numFmtId="0" fontId="10" fillId="0" borderId="1" xfId="0" applyFont="1" applyBorder="1" applyAlignment="1">
      <alignment horizontal="right" vertical="center"/>
    </xf>
    <xf numFmtId="3" fontId="10" fillId="0" borderId="1" xfId="0" applyNumberFormat="1" applyFont="1" applyBorder="1" applyAlignment="1">
      <alignment horizontal="right" vertical="center"/>
    </xf>
    <xf numFmtId="165" fontId="3" fillId="0" borderId="1" xfId="1" applyNumberFormat="1" applyFont="1" applyBorder="1" applyAlignment="1">
      <alignment vertical="center"/>
    </xf>
    <xf numFmtId="3" fontId="10" fillId="0" borderId="3" xfId="0" applyNumberFormat="1" applyFont="1" applyBorder="1" applyAlignment="1">
      <alignment vertical="center"/>
    </xf>
    <xf numFmtId="165" fontId="3" fillId="0" borderId="3" xfId="1" applyNumberFormat="1" applyFont="1" applyFill="1" applyBorder="1" applyAlignment="1">
      <alignment horizontal="right" vertical="center"/>
    </xf>
    <xf numFmtId="3" fontId="10" fillId="0" borderId="1" xfId="1" applyNumberFormat="1" applyFont="1" applyFill="1" applyBorder="1" applyAlignment="1">
      <alignment horizontal="right" vertical="center"/>
    </xf>
    <xf numFmtId="165" fontId="3" fillId="0" borderId="1" xfId="1" applyNumberFormat="1" applyFont="1" applyFill="1" applyBorder="1" applyAlignment="1" applyProtection="1">
      <alignment horizontal="right" vertical="center"/>
    </xf>
    <xf numFmtId="3" fontId="3" fillId="0" borderId="3" xfId="1" applyNumberFormat="1" applyFont="1" applyFill="1" applyBorder="1" applyAlignment="1" applyProtection="1">
      <alignment horizontal="right" vertical="center"/>
    </xf>
    <xf numFmtId="3" fontId="3" fillId="0" borderId="1" xfId="1" applyNumberFormat="1" applyFont="1" applyFill="1" applyBorder="1" applyAlignment="1">
      <alignment horizontal="right" vertical="center"/>
    </xf>
    <xf numFmtId="165" fontId="3" fillId="0" borderId="1" xfId="1" applyNumberFormat="1" applyFont="1" applyBorder="1" applyAlignment="1">
      <alignment horizontal="right" vertical="center"/>
    </xf>
    <xf numFmtId="165" fontId="3" fillId="0" borderId="3" xfId="1" applyNumberFormat="1" applyFont="1" applyBorder="1" applyAlignment="1">
      <alignment vertical="center"/>
    </xf>
    <xf numFmtId="165" fontId="2" fillId="0" borderId="1" xfId="1" applyNumberFormat="1" applyFont="1" applyFill="1" applyBorder="1" applyAlignment="1">
      <alignment horizontal="right" vertical="center"/>
    </xf>
    <xf numFmtId="165" fontId="2" fillId="0" borderId="3" xfId="1" applyNumberFormat="1" applyFont="1" applyFill="1" applyBorder="1" applyAlignment="1">
      <alignment horizontal="right" vertical="center"/>
    </xf>
    <xf numFmtId="3" fontId="2" fillId="0" borderId="1" xfId="1" applyNumberFormat="1" applyFont="1" applyFill="1" applyBorder="1" applyAlignment="1">
      <alignment horizontal="right" vertical="center"/>
    </xf>
    <xf numFmtId="166" fontId="2" fillId="0" borderId="1" xfId="1" applyNumberFormat="1" applyFont="1" applyFill="1" applyBorder="1" applyAlignment="1">
      <alignment vertical="center"/>
    </xf>
    <xf numFmtId="166" fontId="2" fillId="0" borderId="3" xfId="1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 wrapText="1" indent="1"/>
    </xf>
    <xf numFmtId="0" fontId="11" fillId="0" borderId="1" xfId="0" applyFont="1" applyFill="1" applyBorder="1" applyAlignment="1">
      <alignment horizontal="left" vertical="center" wrapText="1" indent="2"/>
    </xf>
    <xf numFmtId="0" fontId="8" fillId="0" borderId="1" xfId="0" applyFont="1" applyFill="1" applyBorder="1" applyAlignment="1">
      <alignment horizontal="left" vertical="center" wrapText="1" indent="2"/>
    </xf>
    <xf numFmtId="0" fontId="2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09488-44DC-46E5-A411-5369F558B86B}">
  <dimension ref="A1:T31"/>
  <sheetViews>
    <sheetView tabSelected="1" topLeftCell="A10" zoomScale="164" zoomScaleNormal="164" workbookViewId="0">
      <selection activeCell="A13" sqref="A13:A20"/>
    </sheetView>
  </sheetViews>
  <sheetFormatPr defaultRowHeight="15" x14ac:dyDescent="0.25"/>
  <cols>
    <col min="1" max="1" width="43.85546875" style="23" customWidth="1"/>
    <col min="2" max="8" width="0" style="23" hidden="1" customWidth="1"/>
    <col min="9" max="9" width="12.7109375" style="23" hidden="1" customWidth="1"/>
    <col min="10" max="13" width="15.5703125" style="23" customWidth="1"/>
    <col min="14" max="14" width="15.5703125" style="30" customWidth="1"/>
    <col min="15" max="15" width="3" style="23" customWidth="1"/>
    <col min="16" max="16" width="9.140625" style="23"/>
    <col min="17" max="17" width="34.5703125" style="23" customWidth="1"/>
    <col min="18" max="18" width="8.85546875" style="23" customWidth="1"/>
    <col min="19" max="19" width="9.140625" style="23"/>
    <col min="20" max="20" width="2.140625" style="23" customWidth="1"/>
    <col min="21" max="16384" width="9.140625" style="23"/>
  </cols>
  <sheetData>
    <row r="1" spans="1:19" ht="15.75" x14ac:dyDescent="0.3">
      <c r="A1" s="40" t="s">
        <v>14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5.75" x14ac:dyDescent="0.3">
      <c r="A2" s="4" t="s">
        <v>0</v>
      </c>
      <c r="B2" s="5">
        <v>2008</v>
      </c>
      <c r="C2" s="5">
        <v>2009</v>
      </c>
      <c r="D2" s="5">
        <v>2010</v>
      </c>
      <c r="E2" s="5">
        <v>2011</v>
      </c>
      <c r="F2" s="5">
        <v>2012</v>
      </c>
      <c r="G2" s="5">
        <v>2013</v>
      </c>
      <c r="H2" s="5">
        <v>2014</v>
      </c>
      <c r="I2" s="5">
        <v>2015</v>
      </c>
      <c r="J2" s="5">
        <v>2016</v>
      </c>
      <c r="K2" s="5">
        <v>2017</v>
      </c>
      <c r="L2" s="5">
        <v>2018</v>
      </c>
      <c r="M2" s="5">
        <v>2019</v>
      </c>
      <c r="N2" s="27">
        <v>2020</v>
      </c>
    </row>
    <row r="3" spans="1:19" ht="15.75" x14ac:dyDescent="0.3">
      <c r="A3" s="22" t="s">
        <v>3</v>
      </c>
      <c r="B3" s="13">
        <v>19324867</v>
      </c>
      <c r="C3" s="13">
        <v>17462920</v>
      </c>
      <c r="D3" s="13">
        <v>19085989</v>
      </c>
      <c r="E3" s="13">
        <v>23976142</v>
      </c>
      <c r="F3" s="13">
        <v>20762924</v>
      </c>
      <c r="G3" s="13">
        <v>27790081</v>
      </c>
      <c r="H3" s="13">
        <v>16744884</v>
      </c>
      <c r="I3" s="21">
        <v>2314</v>
      </c>
      <c r="J3" s="42">
        <v>2434</v>
      </c>
      <c r="K3" s="42">
        <v>2242</v>
      </c>
      <c r="L3" s="42">
        <v>2362</v>
      </c>
      <c r="M3" s="43">
        <v>1606</v>
      </c>
      <c r="N3" s="44">
        <f>N4+N7+N10</f>
        <v>4916</v>
      </c>
    </row>
    <row r="4" spans="1:19" ht="15.75" x14ac:dyDescent="0.3">
      <c r="A4" s="61" t="s">
        <v>5</v>
      </c>
      <c r="B4" s="13">
        <f>SUM(B5:B6)</f>
        <v>1266838</v>
      </c>
      <c r="C4" s="13">
        <v>979362</v>
      </c>
      <c r="D4" s="13">
        <v>957168</v>
      </c>
      <c r="E4" s="13">
        <v>882272</v>
      </c>
      <c r="F4" s="13">
        <f>F5+F6</f>
        <v>802764</v>
      </c>
      <c r="G4" s="13">
        <v>918797</v>
      </c>
      <c r="H4" s="13">
        <f>H5+H6</f>
        <v>588679</v>
      </c>
      <c r="I4" s="24"/>
      <c r="J4" s="45" t="s">
        <v>11</v>
      </c>
      <c r="K4" s="45" t="s">
        <v>11</v>
      </c>
      <c r="L4" s="45" t="s">
        <v>11</v>
      </c>
      <c r="M4" s="45" t="s">
        <v>11</v>
      </c>
      <c r="N4" s="44">
        <f>N5+N6</f>
        <v>880</v>
      </c>
      <c r="Q4" s="33"/>
      <c r="R4" s="33"/>
      <c r="S4" s="33"/>
    </row>
    <row r="5" spans="1:19" ht="15.75" x14ac:dyDescent="0.3">
      <c r="A5" s="62" t="s">
        <v>7</v>
      </c>
      <c r="B5" s="13">
        <v>1247812</v>
      </c>
      <c r="C5" s="13">
        <v>819727</v>
      </c>
      <c r="D5" s="13">
        <v>784701</v>
      </c>
      <c r="E5" s="13">
        <v>723032</v>
      </c>
      <c r="F5" s="13">
        <v>666529</v>
      </c>
      <c r="G5" s="13">
        <v>779853</v>
      </c>
      <c r="H5" s="13">
        <v>495364</v>
      </c>
      <c r="I5" s="24"/>
      <c r="J5" s="45" t="s">
        <v>11</v>
      </c>
      <c r="K5" s="45" t="s">
        <v>11</v>
      </c>
      <c r="L5" s="45" t="s">
        <v>11</v>
      </c>
      <c r="M5" s="45" t="s">
        <v>11</v>
      </c>
      <c r="N5" s="44">
        <v>337</v>
      </c>
      <c r="Q5" s="34"/>
      <c r="R5" s="33"/>
      <c r="S5" s="33"/>
    </row>
    <row r="6" spans="1:19" ht="15.75" x14ac:dyDescent="0.3">
      <c r="A6" s="63" t="s">
        <v>8</v>
      </c>
      <c r="B6" s="13">
        <v>19026</v>
      </c>
      <c r="C6" s="13">
        <v>159635</v>
      </c>
      <c r="D6" s="13">
        <v>172467</v>
      </c>
      <c r="E6" s="13">
        <v>159240</v>
      </c>
      <c r="F6" s="13">
        <v>136235</v>
      </c>
      <c r="G6" s="13">
        <v>138944</v>
      </c>
      <c r="H6" s="13">
        <v>93315</v>
      </c>
      <c r="I6" s="24"/>
      <c r="J6" s="45" t="s">
        <v>11</v>
      </c>
      <c r="K6" s="45" t="s">
        <v>11</v>
      </c>
      <c r="L6" s="45" t="s">
        <v>11</v>
      </c>
      <c r="M6" s="45" t="s">
        <v>11</v>
      </c>
      <c r="N6" s="44">
        <v>543</v>
      </c>
      <c r="Q6" s="33"/>
      <c r="R6" s="33"/>
      <c r="S6" s="33"/>
    </row>
    <row r="7" spans="1:19" ht="15.75" x14ac:dyDescent="0.3">
      <c r="A7" s="61" t="s">
        <v>6</v>
      </c>
      <c r="B7" s="13"/>
      <c r="C7" s="13"/>
      <c r="D7" s="13"/>
      <c r="E7" s="13"/>
      <c r="F7" s="13"/>
      <c r="G7" s="13"/>
      <c r="H7" s="13"/>
      <c r="I7" s="13"/>
      <c r="J7" s="45" t="s">
        <v>11</v>
      </c>
      <c r="K7" s="45" t="s">
        <v>11</v>
      </c>
      <c r="L7" s="45" t="s">
        <v>11</v>
      </c>
      <c r="M7" s="45" t="s">
        <v>11</v>
      </c>
      <c r="N7" s="44">
        <f>N8</f>
        <v>1020</v>
      </c>
      <c r="Q7" s="33"/>
      <c r="R7" s="33"/>
      <c r="S7" s="33"/>
    </row>
    <row r="8" spans="1:19" ht="15.75" x14ac:dyDescent="0.3">
      <c r="A8" s="62" t="s">
        <v>7</v>
      </c>
      <c r="B8" s="13"/>
      <c r="C8" s="13"/>
      <c r="D8" s="13"/>
      <c r="E8" s="13"/>
      <c r="F8" s="13"/>
      <c r="G8" s="13"/>
      <c r="H8" s="13"/>
      <c r="I8" s="13"/>
      <c r="J8" s="45" t="s">
        <v>11</v>
      </c>
      <c r="K8" s="45" t="s">
        <v>11</v>
      </c>
      <c r="L8" s="45" t="s">
        <v>11</v>
      </c>
      <c r="M8" s="45" t="s">
        <v>11</v>
      </c>
      <c r="N8" s="44">
        <v>1020</v>
      </c>
    </row>
    <row r="9" spans="1:19" ht="15.75" x14ac:dyDescent="0.3">
      <c r="A9" s="63" t="s">
        <v>8</v>
      </c>
      <c r="B9" s="13"/>
      <c r="C9" s="13"/>
      <c r="D9" s="13"/>
      <c r="E9" s="13"/>
      <c r="F9" s="13"/>
      <c r="G9" s="13"/>
      <c r="H9" s="13"/>
      <c r="I9" s="13"/>
      <c r="J9" s="45" t="s">
        <v>11</v>
      </c>
      <c r="K9" s="45" t="s">
        <v>11</v>
      </c>
      <c r="L9" s="45" t="s">
        <v>11</v>
      </c>
      <c r="M9" s="45" t="s">
        <v>11</v>
      </c>
      <c r="N9" s="46" t="s">
        <v>11</v>
      </c>
      <c r="Q9" s="31"/>
    </row>
    <row r="10" spans="1:19" ht="15.75" x14ac:dyDescent="0.3">
      <c r="A10" s="61" t="s">
        <v>9</v>
      </c>
      <c r="B10" s="13"/>
      <c r="C10" s="13"/>
      <c r="D10" s="13"/>
      <c r="E10" s="13"/>
      <c r="F10" s="13"/>
      <c r="G10" s="13"/>
      <c r="H10" s="13"/>
      <c r="I10" s="13">
        <f>I11</f>
        <v>424</v>
      </c>
      <c r="J10" s="47">
        <f t="shared" ref="J10:L10" si="0">J11</f>
        <v>424</v>
      </c>
      <c r="K10" s="47">
        <f t="shared" si="0"/>
        <v>424</v>
      </c>
      <c r="L10" s="47">
        <f t="shared" si="0"/>
        <v>1124</v>
      </c>
      <c r="M10" s="48">
        <f>M11+M12</f>
        <v>2694</v>
      </c>
      <c r="N10" s="44">
        <f>N11+N12</f>
        <v>3016</v>
      </c>
    </row>
    <row r="11" spans="1:19" ht="15.75" x14ac:dyDescent="0.3">
      <c r="A11" s="62" t="s">
        <v>7</v>
      </c>
      <c r="B11" s="13"/>
      <c r="C11" s="13"/>
      <c r="D11" s="13"/>
      <c r="E11" s="13"/>
      <c r="F11" s="13"/>
      <c r="G11" s="13"/>
      <c r="H11" s="13"/>
      <c r="I11" s="41">
        <v>424</v>
      </c>
      <c r="J11" s="41">
        <v>424</v>
      </c>
      <c r="K11" s="41">
        <v>424</v>
      </c>
      <c r="L11" s="41">
        <v>1124</v>
      </c>
      <c r="M11" s="49">
        <v>1194</v>
      </c>
      <c r="N11" s="44">
        <v>1700</v>
      </c>
    </row>
    <row r="12" spans="1:19" ht="16.5" x14ac:dyDescent="0.3">
      <c r="A12" s="63" t="s">
        <v>8</v>
      </c>
      <c r="B12" s="14">
        <v>20591705</v>
      </c>
      <c r="C12" s="14">
        <v>18442282</v>
      </c>
      <c r="D12" s="15">
        <v>20043157</v>
      </c>
      <c r="E12" s="15">
        <f>E3+E4</f>
        <v>24858414</v>
      </c>
      <c r="F12" s="15">
        <f>F3+F4</f>
        <v>21565688</v>
      </c>
      <c r="G12" s="15">
        <v>28708878</v>
      </c>
      <c r="H12" s="15">
        <f>H3+H4</f>
        <v>17333563</v>
      </c>
      <c r="I12" s="41"/>
      <c r="J12" s="41"/>
      <c r="K12" s="41"/>
      <c r="L12" s="41"/>
      <c r="M12" s="49">
        <v>1500</v>
      </c>
      <c r="N12" s="44">
        <v>1316</v>
      </c>
      <c r="Q12" s="32"/>
    </row>
    <row r="13" spans="1:19" ht="15.75" x14ac:dyDescent="0.3">
      <c r="A13" s="64" t="s">
        <v>16</v>
      </c>
      <c r="B13" s="14"/>
      <c r="C13" s="14"/>
      <c r="D13" s="15"/>
      <c r="E13" s="15"/>
      <c r="F13" s="15"/>
      <c r="G13" s="15"/>
      <c r="H13" s="15"/>
      <c r="I13" s="21">
        <v>44192</v>
      </c>
      <c r="J13" s="42">
        <v>44144</v>
      </c>
      <c r="K13" s="42">
        <v>43368</v>
      </c>
      <c r="L13" s="42">
        <v>37760</v>
      </c>
      <c r="M13" s="43">
        <v>35392</v>
      </c>
      <c r="N13" s="50">
        <v>34464</v>
      </c>
    </row>
    <row r="14" spans="1:19" ht="15.75" x14ac:dyDescent="0.3">
      <c r="A14" s="64" t="s">
        <v>17</v>
      </c>
      <c r="B14" s="14"/>
      <c r="C14" s="14"/>
      <c r="D14" s="15"/>
      <c r="E14" s="15"/>
      <c r="F14" s="15"/>
      <c r="G14" s="15"/>
      <c r="H14" s="15"/>
      <c r="I14" s="20">
        <v>21811</v>
      </c>
      <c r="J14" s="51">
        <v>21081</v>
      </c>
      <c r="K14" s="51">
        <v>21364</v>
      </c>
      <c r="L14" s="51">
        <v>22015</v>
      </c>
      <c r="M14" s="52">
        <v>21581</v>
      </c>
      <c r="N14" s="53">
        <v>22987</v>
      </c>
    </row>
    <row r="15" spans="1:19" ht="15.75" x14ac:dyDescent="0.3">
      <c r="A15" s="65" t="s">
        <v>18</v>
      </c>
      <c r="B15" s="14"/>
      <c r="C15" s="14"/>
      <c r="D15" s="15"/>
      <c r="E15" s="15"/>
      <c r="F15" s="15"/>
      <c r="G15" s="15"/>
      <c r="H15" s="15"/>
      <c r="I15" s="13">
        <v>16156253</v>
      </c>
      <c r="J15" s="54">
        <v>15014226</v>
      </c>
      <c r="K15" s="54">
        <v>15977980</v>
      </c>
      <c r="L15" s="54">
        <v>21219654</v>
      </c>
      <c r="M15" s="48">
        <v>18332819</v>
      </c>
      <c r="N15" s="53">
        <v>14584057</v>
      </c>
    </row>
    <row r="16" spans="1:19" ht="15.75" x14ac:dyDescent="0.3">
      <c r="A16" s="65" t="s">
        <v>19</v>
      </c>
      <c r="B16" s="14"/>
      <c r="C16" s="14"/>
      <c r="D16" s="15"/>
      <c r="E16" s="15"/>
      <c r="F16" s="15"/>
      <c r="G16" s="15"/>
      <c r="H16" s="15"/>
      <c r="I16" s="13">
        <v>441089</v>
      </c>
      <c r="J16" s="54">
        <v>377738</v>
      </c>
      <c r="K16" s="54">
        <v>332676</v>
      </c>
      <c r="L16" s="54">
        <v>563033</v>
      </c>
      <c r="M16" s="55">
        <f>SUM(M17:M18)</f>
        <v>504681</v>
      </c>
      <c r="N16" s="44">
        <f>SUM(N17:N18)</f>
        <v>249347.48999999996</v>
      </c>
    </row>
    <row r="17" spans="1:20" ht="15.75" x14ac:dyDescent="0.3">
      <c r="A17" s="66" t="s">
        <v>1</v>
      </c>
      <c r="B17" s="14"/>
      <c r="C17" s="14"/>
      <c r="D17" s="15"/>
      <c r="E17" s="15"/>
      <c r="F17" s="15"/>
      <c r="G17" s="15"/>
      <c r="H17" s="15"/>
      <c r="I17" s="13">
        <v>375266</v>
      </c>
      <c r="J17" s="54">
        <v>325722</v>
      </c>
      <c r="K17" s="54">
        <v>291204</v>
      </c>
      <c r="L17" s="54">
        <v>482296</v>
      </c>
      <c r="M17" s="48">
        <v>420968</v>
      </c>
      <c r="N17" s="44">
        <v>211746.20999999996</v>
      </c>
    </row>
    <row r="18" spans="1:20" ht="15.75" x14ac:dyDescent="0.3">
      <c r="A18" s="66" t="s">
        <v>2</v>
      </c>
      <c r="B18" s="14"/>
      <c r="C18" s="14"/>
      <c r="D18" s="15"/>
      <c r="E18" s="15"/>
      <c r="F18" s="15"/>
      <c r="G18" s="15"/>
      <c r="H18" s="15"/>
      <c r="I18" s="13">
        <v>65823</v>
      </c>
      <c r="J18" s="54">
        <v>52016</v>
      </c>
      <c r="K18" s="54">
        <v>41472</v>
      </c>
      <c r="L18" s="54">
        <v>80736</v>
      </c>
      <c r="M18" s="48">
        <v>83713</v>
      </c>
      <c r="N18" s="44">
        <v>37601.280000000006</v>
      </c>
    </row>
    <row r="19" spans="1:20" ht="15.75" x14ac:dyDescent="0.3">
      <c r="A19" s="65" t="s">
        <v>4</v>
      </c>
      <c r="B19" s="14"/>
      <c r="C19" s="14"/>
      <c r="D19" s="15"/>
      <c r="E19" s="15"/>
      <c r="F19" s="15"/>
      <c r="G19" s="15"/>
      <c r="H19" s="15"/>
      <c r="I19" s="15">
        <v>16597342</v>
      </c>
      <c r="J19" s="56">
        <v>15391964</v>
      </c>
      <c r="K19" s="56">
        <f>K15+K16</f>
        <v>16310656</v>
      </c>
      <c r="L19" s="56">
        <v>21782687</v>
      </c>
      <c r="M19" s="57">
        <f>SUM(M15+M16)</f>
        <v>18837500</v>
      </c>
      <c r="N19" s="58">
        <f>N16+N15</f>
        <v>14833404.49</v>
      </c>
    </row>
    <row r="20" spans="1:20" ht="15.75" x14ac:dyDescent="0.3">
      <c r="A20" s="67" t="s">
        <v>10</v>
      </c>
      <c r="B20" s="14"/>
      <c r="C20" s="14"/>
      <c r="D20" s="15"/>
      <c r="E20" s="15"/>
      <c r="F20" s="15"/>
      <c r="G20" s="15"/>
      <c r="H20" s="15"/>
      <c r="I20" s="16">
        <v>92.564147000000006</v>
      </c>
      <c r="J20" s="59">
        <v>102</v>
      </c>
      <c r="K20" s="59">
        <v>95</v>
      </c>
      <c r="L20" s="59">
        <v>89</v>
      </c>
      <c r="M20" s="60">
        <v>85.66</v>
      </c>
      <c r="N20" s="59">
        <v>72.12</v>
      </c>
    </row>
    <row r="21" spans="1:20" ht="15.75" customHeight="1" x14ac:dyDescent="0.25">
      <c r="A21" s="38" t="s">
        <v>13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17"/>
      <c r="P21" s="17"/>
      <c r="T21" s="37"/>
    </row>
    <row r="22" spans="1:20" ht="15.75" customHeight="1" x14ac:dyDescent="0.25">
      <c r="A22" s="35" t="s">
        <v>15</v>
      </c>
      <c r="N22" s="17"/>
      <c r="O22" s="25"/>
      <c r="P22" s="25"/>
      <c r="T22" s="37"/>
    </row>
    <row r="23" spans="1:20" ht="15.75" customHeight="1" x14ac:dyDescent="0.25">
      <c r="A23" s="39" t="s">
        <v>12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17"/>
      <c r="O23" s="25"/>
      <c r="P23" s="25"/>
      <c r="T23" s="37"/>
    </row>
    <row r="24" spans="1:20" ht="15.75" customHeight="1" x14ac:dyDescent="0.25">
      <c r="A24" s="19" t="s">
        <v>20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7"/>
      <c r="O24" s="25"/>
      <c r="P24" s="25"/>
    </row>
    <row r="25" spans="1:20" ht="15.75" x14ac:dyDescent="0.3">
      <c r="A25" s="18" t="s">
        <v>21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"/>
      <c r="M25" s="2"/>
    </row>
    <row r="26" spans="1:20" ht="15.75" x14ac:dyDescent="0.3">
      <c r="A26" s="8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28"/>
    </row>
    <row r="27" spans="1:20" ht="15.75" x14ac:dyDescent="0.3">
      <c r="A27" s="12"/>
      <c r="B27" s="10"/>
      <c r="C27" s="10"/>
      <c r="D27" s="10"/>
      <c r="E27" s="10"/>
      <c r="F27" s="10"/>
      <c r="G27" s="10"/>
      <c r="H27" s="10"/>
      <c r="I27" s="10"/>
      <c r="J27" s="11"/>
      <c r="K27" s="11"/>
      <c r="L27" s="11"/>
      <c r="M27" s="26"/>
      <c r="N27" s="26"/>
    </row>
    <row r="28" spans="1:20" ht="15.75" x14ac:dyDescent="0.3">
      <c r="A28" s="12"/>
      <c r="B28" s="10"/>
      <c r="C28" s="10"/>
      <c r="D28" s="10"/>
      <c r="E28" s="10"/>
      <c r="F28" s="10"/>
      <c r="G28" s="10"/>
      <c r="H28" s="10"/>
      <c r="I28" s="10"/>
      <c r="J28" s="11"/>
      <c r="K28" s="11"/>
      <c r="L28" s="11"/>
      <c r="M28" s="26"/>
      <c r="N28" s="26"/>
    </row>
    <row r="29" spans="1:20" ht="15.75" x14ac:dyDescent="0.3">
      <c r="A29" s="36"/>
      <c r="B29" s="3"/>
      <c r="C29" s="3"/>
      <c r="D29" s="6"/>
      <c r="E29" s="6"/>
      <c r="F29" s="6"/>
      <c r="G29" s="6"/>
      <c r="H29" s="6"/>
      <c r="I29" s="6"/>
      <c r="J29" s="3"/>
      <c r="K29" s="3"/>
      <c r="L29" s="3"/>
      <c r="M29" s="3"/>
      <c r="N29" s="3"/>
    </row>
    <row r="30" spans="1:20" ht="15.75" x14ac:dyDescent="0.3">
      <c r="A30" s="36"/>
      <c r="B30" s="3"/>
      <c r="C30" s="3"/>
      <c r="D30" s="6"/>
      <c r="E30" s="6"/>
      <c r="F30" s="6"/>
      <c r="G30" s="6"/>
      <c r="H30" s="7"/>
      <c r="I30" s="7"/>
      <c r="J30" s="7"/>
      <c r="K30" s="7"/>
      <c r="L30" s="7"/>
      <c r="M30" s="7"/>
      <c r="N30" s="29"/>
    </row>
    <row r="31" spans="1:20" x14ac:dyDescent="0.25">
      <c r="A31" s="36"/>
    </row>
  </sheetData>
  <mergeCells count="8">
    <mergeCell ref="T21:T23"/>
    <mergeCell ref="A21:N21"/>
    <mergeCell ref="A23:M23"/>
    <mergeCell ref="A1:O1"/>
    <mergeCell ref="I11:I12"/>
    <mergeCell ref="J11:J12"/>
    <mergeCell ref="K11:K12"/>
    <mergeCell ref="L11:L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dcterms:created xsi:type="dcterms:W3CDTF">2020-06-02T14:52:42Z</dcterms:created>
  <dcterms:modified xsi:type="dcterms:W3CDTF">2021-09-20T03:20:59Z</dcterms:modified>
</cp:coreProperties>
</file>